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Регистрационный лист " sheetId="1" r:id="rId1"/>
    <sheet name="личный протокл младшие" sheetId="2" r:id="rId2"/>
    <sheet name="личный протокол старшие" sheetId="3" r:id="rId3"/>
    <sheet name="Абсолютный зачет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<sst xmlns="http://schemas.openxmlformats.org/spreadsheetml/2006/main" count="274" uniqueCount="141">
  <si>
    <t>Образовательное учреждение</t>
  </si>
  <si>
    <t>Стартовый номер</t>
  </si>
  <si>
    <t>Фамилия, Имя</t>
  </si>
  <si>
    <t>Старшие</t>
  </si>
  <si>
    <t>Младшие</t>
  </si>
  <si>
    <t>Первенства Санкт-Петербурга по автомногоборью, картингу и мотокроссу</t>
  </si>
  <si>
    <t>Дата рождения</t>
  </si>
  <si>
    <t>Страховка</t>
  </si>
  <si>
    <t>Разрешение родителей</t>
  </si>
  <si>
    <t>Кобзева Дарья</t>
  </si>
  <si>
    <t xml:space="preserve">II этап-Картинг  </t>
  </si>
  <si>
    <t>Занятое место</t>
  </si>
  <si>
    <t>К-во очков, баллы</t>
  </si>
  <si>
    <t>Возрастная группа</t>
  </si>
  <si>
    <t>Сумма очков (3 лучших результата)</t>
  </si>
  <si>
    <t>Командное место</t>
  </si>
  <si>
    <t xml:space="preserve">Сводный протокол младшей возрастной группы                                     </t>
  </si>
  <si>
    <t>Главный судья</t>
  </si>
  <si>
    <t>Главный секретарь</t>
  </si>
  <si>
    <t>Младший возраст</t>
  </si>
  <si>
    <t>Старший возраст</t>
  </si>
  <si>
    <t>Сумма очков</t>
  </si>
  <si>
    <t>Абсолютное командное место</t>
  </si>
  <si>
    <t xml:space="preserve">Сводный протокол абсолютного командного зачета                                </t>
  </si>
  <si>
    <t>Х</t>
  </si>
  <si>
    <t>х</t>
  </si>
  <si>
    <t>Иливахин Илья</t>
  </si>
  <si>
    <t>Хейнолайнен Виктор</t>
  </si>
  <si>
    <t>не заявлен</t>
  </si>
  <si>
    <t xml:space="preserve"> 14.10.2012</t>
  </si>
  <si>
    <t xml:space="preserve">Сводный протокол старшей возрастной группы                                     </t>
  </si>
  <si>
    <t>ГБОУ ДОД СПбЦД(Ю)ТТ</t>
  </si>
  <si>
    <t>Регистрационный лист участников                                           21.10.2012</t>
  </si>
  <si>
    <t>ЦДЮТТ "Город Мастеров"</t>
  </si>
  <si>
    <t>Панчук Сергей</t>
  </si>
  <si>
    <t>Куранов Вячеслав</t>
  </si>
  <si>
    <t>ЦДЮТТ "МОТОР"</t>
  </si>
  <si>
    <t>Строков Давид</t>
  </si>
  <si>
    <t>Кику Иван</t>
  </si>
  <si>
    <t>Боровский Марк</t>
  </si>
  <si>
    <t>Алишев Павел</t>
  </si>
  <si>
    <t>Голубев Кирилл</t>
  </si>
  <si>
    <t>Щеглова Полина</t>
  </si>
  <si>
    <t>Лухтенков Александр</t>
  </si>
  <si>
    <t>Ширяевская Любовь</t>
  </si>
  <si>
    <t>ЦДЮТТ Кировского р-на</t>
  </si>
  <si>
    <t>Соколов Даниил</t>
  </si>
  <si>
    <t>Морозов Владимир</t>
  </si>
  <si>
    <t>Дедюхин Аркадий</t>
  </si>
  <si>
    <t>Кречевец Василий</t>
  </si>
  <si>
    <t>Рудикова Екатерина</t>
  </si>
  <si>
    <t>ПМК "СТАРТ"</t>
  </si>
  <si>
    <t>Иванников Никита</t>
  </si>
  <si>
    <t>Мельников Алексей</t>
  </si>
  <si>
    <t>Егоров Сергей</t>
  </si>
  <si>
    <t>Меньшиков Антон</t>
  </si>
  <si>
    <t>Качалов Петр</t>
  </si>
  <si>
    <t>Морозов Евгений</t>
  </si>
  <si>
    <t>Зазнобкин Илья</t>
  </si>
  <si>
    <t>Сивков Андрей</t>
  </si>
  <si>
    <t>Городские лично-командные соревнования по мотоспорту (фигурное вождение мотоцикла) среди обучающихся ГБОУ ДОД СПБ</t>
  </si>
  <si>
    <t>В рамках VII Спартакиады по техническим видам спорта</t>
  </si>
  <si>
    <t>Время Маршрута</t>
  </si>
  <si>
    <t>Штрафы</t>
  </si>
  <si>
    <t>Итоговое время</t>
  </si>
  <si>
    <t>1.59</t>
  </si>
  <si>
    <t>8"</t>
  </si>
  <si>
    <t>2.20</t>
  </si>
  <si>
    <t>2</t>
  </si>
  <si>
    <t>2"</t>
  </si>
  <si>
    <t>2.28</t>
  </si>
  <si>
    <t>7"</t>
  </si>
  <si>
    <t>2.07</t>
  </si>
  <si>
    <t>2.22</t>
  </si>
  <si>
    <t>2.35</t>
  </si>
  <si>
    <t>2.21</t>
  </si>
  <si>
    <t>17"</t>
  </si>
  <si>
    <t>2.16</t>
  </si>
  <si>
    <t>11"</t>
  </si>
  <si>
    <t>2.10</t>
  </si>
  <si>
    <t>2.23</t>
  </si>
  <si>
    <t>2.38</t>
  </si>
  <si>
    <t>1</t>
  </si>
  <si>
    <t>3</t>
  </si>
  <si>
    <t>4</t>
  </si>
  <si>
    <t>5</t>
  </si>
  <si>
    <t>6</t>
  </si>
  <si>
    <t>2.06</t>
  </si>
  <si>
    <t>9"</t>
  </si>
  <si>
    <t>2.11</t>
  </si>
  <si>
    <t>1"</t>
  </si>
  <si>
    <t>2.12</t>
  </si>
  <si>
    <t>2.15</t>
  </si>
  <si>
    <t>14"</t>
  </si>
  <si>
    <t>2.25</t>
  </si>
  <si>
    <t>2.00</t>
  </si>
  <si>
    <t>19"</t>
  </si>
  <si>
    <t>1.51</t>
  </si>
  <si>
    <t>2.08</t>
  </si>
  <si>
    <t>2.14</t>
  </si>
  <si>
    <t>2.19</t>
  </si>
  <si>
    <t>2.27</t>
  </si>
  <si>
    <t>2.02</t>
  </si>
  <si>
    <t>2.45</t>
  </si>
  <si>
    <t>48"</t>
  </si>
  <si>
    <t>21"</t>
  </si>
  <si>
    <t>20"</t>
  </si>
  <si>
    <t>16"</t>
  </si>
  <si>
    <t>2.26</t>
  </si>
  <si>
    <t>2.39</t>
  </si>
  <si>
    <t>2.30</t>
  </si>
  <si>
    <t>2.41</t>
  </si>
  <si>
    <t>3.33</t>
  </si>
  <si>
    <t>5"</t>
  </si>
  <si>
    <t>2.17</t>
  </si>
  <si>
    <t>100</t>
  </si>
  <si>
    <t>66</t>
  </si>
  <si>
    <t>43</t>
  </si>
  <si>
    <t>81</t>
  </si>
  <si>
    <t>54</t>
  </si>
  <si>
    <t>34</t>
  </si>
  <si>
    <t>7</t>
  </si>
  <si>
    <t>8</t>
  </si>
  <si>
    <t>9</t>
  </si>
  <si>
    <t>10</t>
  </si>
  <si>
    <t>11</t>
  </si>
  <si>
    <t>85</t>
  </si>
  <si>
    <t>48</t>
  </si>
  <si>
    <t>74</t>
  </si>
  <si>
    <t>55</t>
  </si>
  <si>
    <t>41</t>
  </si>
  <si>
    <t>22</t>
  </si>
  <si>
    <t>28</t>
  </si>
  <si>
    <t>16</t>
  </si>
  <si>
    <t>Личное первенство среди девушек</t>
  </si>
  <si>
    <t>Организация</t>
  </si>
  <si>
    <t>Группа</t>
  </si>
  <si>
    <t>ФИО</t>
  </si>
  <si>
    <t>Маслов Никита</t>
  </si>
  <si>
    <t>ГБОУ ДОД СПбЦДЮТТ</t>
  </si>
  <si>
    <t>СПбЦД(Ю)ТТ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</si>
</sst>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i/>
      <sz val="16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24"/>
      <color indexed="8"/>
      <name val="Calibri"/>
      <family val="2"/>
    </font>
    <font>
      <i/>
      <sz val="14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sz val="13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4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7" fillId="0" borderId="10" xfId="0" applyFont="1" applyBorder="1" applyAlignment="1">
      <alignment wrapText="1"/>
    </xf>
    <xf numFmtId="0" fontId="0" fillId="0" borderId="15" xfId="0" applyBorder="1" applyAlignment="1">
      <alignment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0" fontId="0" fillId="6" borderId="14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14" fontId="0" fillId="6" borderId="16" xfId="0" applyNumberFormat="1" applyFill="1" applyBorder="1" applyAlignment="1">
      <alignment/>
    </xf>
    <xf numFmtId="14" fontId="0" fillId="6" borderId="10" xfId="0" applyNumberFormat="1" applyFill="1" applyBorder="1" applyAlignment="1">
      <alignment/>
    </xf>
    <xf numFmtId="14" fontId="0" fillId="6" borderId="17" xfId="0" applyNumberFormat="1" applyFill="1" applyBorder="1" applyAlignment="1">
      <alignment/>
    </xf>
    <xf numFmtId="14" fontId="0" fillId="0" borderId="16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7" xfId="0" applyNumberFormat="1" applyBorder="1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20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wrapText="1"/>
    </xf>
    <xf numFmtId="0" fontId="20" fillId="6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0" fontId="20" fillId="6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6" borderId="16" xfId="0" applyFont="1" applyFill="1" applyBorder="1" applyAlignment="1">
      <alignment horizontal="center"/>
    </xf>
    <xf numFmtId="0" fontId="21" fillId="6" borderId="10" xfId="0" applyFont="1" applyFill="1" applyBorder="1" applyAlignment="1">
      <alignment horizontal="center"/>
    </xf>
    <xf numFmtId="0" fontId="21" fillId="6" borderId="17" xfId="0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1" fillId="11" borderId="16" xfId="0" applyFont="1" applyFill="1" applyBorder="1" applyAlignment="1">
      <alignment horizontal="center"/>
    </xf>
    <xf numFmtId="14" fontId="0" fillId="11" borderId="16" xfId="0" applyNumberFormat="1" applyFill="1" applyBorder="1" applyAlignment="1">
      <alignment/>
    </xf>
    <xf numFmtId="0" fontId="0" fillId="11" borderId="16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11" borderId="16" xfId="0" applyFill="1" applyBorder="1" applyAlignment="1">
      <alignment/>
    </xf>
    <xf numFmtId="0" fontId="0" fillId="11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0" fillId="24" borderId="13" xfId="0" applyFill="1" applyBorder="1" applyAlignment="1">
      <alignment/>
    </xf>
    <xf numFmtId="14" fontId="0" fillId="24" borderId="17" xfId="0" applyNumberFormat="1" applyFill="1" applyBorder="1" applyAlignment="1">
      <alignment/>
    </xf>
    <xf numFmtId="0" fontId="0" fillId="24" borderId="16" xfId="0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6" borderId="11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17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14" fontId="0" fillId="24" borderId="11" xfId="0" applyNumberFormat="1" applyFill="1" applyBorder="1" applyAlignment="1">
      <alignment/>
    </xf>
    <xf numFmtId="0" fontId="0" fillId="24" borderId="23" xfId="0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14" fontId="0" fillId="0" borderId="24" xfId="0" applyNumberFormat="1" applyBorder="1" applyAlignment="1">
      <alignment/>
    </xf>
    <xf numFmtId="0" fontId="0" fillId="0" borderId="24" xfId="0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14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0" fillId="24" borderId="16" xfId="0" applyFill="1" applyBorder="1" applyAlignment="1">
      <alignment/>
    </xf>
    <xf numFmtId="14" fontId="0" fillId="24" borderId="16" xfId="0" applyNumberFormat="1" applyFill="1" applyBorder="1" applyAlignment="1">
      <alignment/>
    </xf>
    <xf numFmtId="0" fontId="0" fillId="24" borderId="17" xfId="0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8" fillId="11" borderId="11" xfId="0" applyFont="1" applyFill="1" applyBorder="1" applyAlignment="1">
      <alignment/>
    </xf>
    <xf numFmtId="14" fontId="28" fillId="11" borderId="11" xfId="0" applyNumberFormat="1" applyFont="1" applyFill="1" applyBorder="1" applyAlignment="1">
      <alignment/>
    </xf>
    <xf numFmtId="0" fontId="28" fillId="11" borderId="11" xfId="0" applyFont="1" applyFill="1" applyBorder="1" applyAlignment="1">
      <alignment horizontal="center"/>
    </xf>
    <xf numFmtId="0" fontId="28" fillId="11" borderId="23" xfId="0" applyFont="1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1" borderId="10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21" borderId="11" xfId="0" applyFill="1" applyBorder="1" applyAlignment="1">
      <alignment horizontal="center"/>
    </xf>
    <xf numFmtId="0" fontId="0" fillId="21" borderId="11" xfId="0" applyFill="1" applyBorder="1" applyAlignment="1">
      <alignment/>
    </xf>
    <xf numFmtId="0" fontId="0" fillId="11" borderId="27" xfId="0" applyFill="1" applyBorder="1" applyAlignment="1">
      <alignment horizontal="center"/>
    </xf>
    <xf numFmtId="0" fontId="0" fillId="11" borderId="27" xfId="0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21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49" fontId="32" fillId="21" borderId="10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49" fontId="34" fillId="0" borderId="10" xfId="0" applyNumberFormat="1" applyFont="1" applyFill="1" applyBorder="1" applyAlignment="1">
      <alignment horizontal="center"/>
    </xf>
    <xf numFmtId="49" fontId="34" fillId="21" borderId="10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/>
    </xf>
    <xf numFmtId="49" fontId="0" fillId="0" borderId="24" xfId="0" applyNumberFormat="1" applyFill="1" applyBorder="1" applyAlignment="1">
      <alignment/>
    </xf>
    <xf numFmtId="49" fontId="0" fillId="21" borderId="11" xfId="0" applyNumberFormat="1" applyFill="1" applyBorder="1" applyAlignment="1">
      <alignment/>
    </xf>
    <xf numFmtId="49" fontId="0" fillId="11" borderId="16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0" fillId="0" borderId="28" xfId="0" applyNumberFormat="1" applyFill="1" applyBorder="1" applyAlignment="1">
      <alignment/>
    </xf>
    <xf numFmtId="49" fontId="0" fillId="11" borderId="27" xfId="0" applyNumberFormat="1" applyFill="1" applyBorder="1" applyAlignment="1">
      <alignment/>
    </xf>
    <xf numFmtId="49" fontId="0" fillId="11" borderId="17" xfId="0" applyNumberFormat="1" applyFill="1" applyBorder="1" applyAlignment="1">
      <alignment/>
    </xf>
    <xf numFmtId="49" fontId="0" fillId="0" borderId="16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17" fillId="0" borderId="15" xfId="0" applyNumberFormat="1" applyFont="1" applyFill="1" applyBorder="1" applyAlignment="1">
      <alignment wrapText="1"/>
    </xf>
    <xf numFmtId="0" fontId="0" fillId="0" borderId="0" xfId="0" applyNumberFormat="1" applyFill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Alignment="1">
      <alignment/>
    </xf>
    <xf numFmtId="49" fontId="30" fillId="0" borderId="16" xfId="0" applyNumberFormat="1" applyFont="1" applyFill="1" applyBorder="1" applyAlignment="1">
      <alignment horizontal="center"/>
    </xf>
    <xf numFmtId="49" fontId="34" fillId="21" borderId="11" xfId="0" applyNumberFormat="1" applyFont="1" applyFill="1" applyBorder="1" applyAlignment="1">
      <alignment horizontal="center"/>
    </xf>
    <xf numFmtId="49" fontId="34" fillId="11" borderId="16" xfId="0" applyNumberFormat="1" applyFont="1" applyFill="1" applyBorder="1" applyAlignment="1">
      <alignment horizontal="center"/>
    </xf>
    <xf numFmtId="49" fontId="34" fillId="0" borderId="17" xfId="0" applyNumberFormat="1" applyFont="1" applyFill="1" applyBorder="1" applyAlignment="1">
      <alignment horizontal="center"/>
    </xf>
    <xf numFmtId="49" fontId="34" fillId="0" borderId="16" xfId="0" applyNumberFormat="1" applyFont="1" applyFill="1" applyBorder="1" applyAlignment="1">
      <alignment horizontal="center"/>
    </xf>
    <xf numFmtId="49" fontId="34" fillId="0" borderId="11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0" fillId="21" borderId="11" xfId="0" applyNumberFormat="1" applyFill="1" applyBorder="1" applyAlignment="1">
      <alignment horizontal="center"/>
    </xf>
    <xf numFmtId="49" fontId="0" fillId="11" borderId="16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17" fillId="0" borderId="15" xfId="0" applyNumberFormat="1" applyFont="1" applyBorder="1" applyAlignment="1">
      <alignment wrapText="1"/>
    </xf>
    <xf numFmtId="0" fontId="0" fillId="0" borderId="18" xfId="0" applyNumberFormat="1" applyBorder="1" applyAlignment="1">
      <alignment/>
    </xf>
    <xf numFmtId="0" fontId="0" fillId="0" borderId="10" xfId="0" applyFill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17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9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49" fontId="35" fillId="0" borderId="42" xfId="0" applyNumberFormat="1" applyFont="1" applyFill="1" applyBorder="1" applyAlignment="1">
      <alignment horizontal="center"/>
    </xf>
    <xf numFmtId="49" fontId="35" fillId="0" borderId="43" xfId="0" applyNumberFormat="1" applyFont="1" applyFill="1" applyBorder="1" applyAlignment="1">
      <alignment horizontal="center"/>
    </xf>
    <xf numFmtId="49" fontId="35" fillId="0" borderId="4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35" fillId="0" borderId="19" xfId="0" applyNumberFormat="1" applyFont="1" applyFill="1" applyBorder="1" applyAlignment="1">
      <alignment horizontal="center"/>
    </xf>
    <xf numFmtId="49" fontId="35" fillId="0" borderId="20" xfId="0" applyNumberFormat="1" applyFont="1" applyFill="1" applyBorder="1" applyAlignment="1">
      <alignment horizontal="center"/>
    </xf>
    <xf numFmtId="49" fontId="35" fillId="0" borderId="21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/>
    </xf>
    <xf numFmtId="49" fontId="35" fillId="0" borderId="45" xfId="0" applyNumberFormat="1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24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46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19.421875" style="0" customWidth="1"/>
    <col min="2" max="2" width="10.57421875" style="0" customWidth="1"/>
    <col min="3" max="3" width="10.7109375" style="0" customWidth="1"/>
    <col min="4" max="4" width="24.00390625" style="0" customWidth="1"/>
    <col min="5" max="5" width="10.140625" style="0" customWidth="1"/>
    <col min="6" max="6" width="10.7109375" style="0" customWidth="1"/>
    <col min="7" max="7" width="12.28125" style="0" customWidth="1"/>
  </cols>
  <sheetData>
    <row r="1" spans="1:7" ht="23.25" customHeight="1">
      <c r="A1" s="152" t="s">
        <v>32</v>
      </c>
      <c r="B1" s="152"/>
      <c r="C1" s="152"/>
      <c r="D1" s="152"/>
      <c r="E1" s="152"/>
      <c r="F1" s="152"/>
      <c r="G1" s="152"/>
    </row>
    <row r="2" spans="1:7" ht="33" customHeight="1">
      <c r="A2" s="153" t="s">
        <v>60</v>
      </c>
      <c r="B2" s="153"/>
      <c r="C2" s="153"/>
      <c r="D2" s="153"/>
      <c r="E2" s="153"/>
      <c r="F2" s="153"/>
      <c r="G2" s="153"/>
    </row>
    <row r="3" spans="1:7" ht="21.75" customHeight="1">
      <c r="A3" s="154" t="s">
        <v>61</v>
      </c>
      <c r="B3" s="154"/>
      <c r="C3" s="154"/>
      <c r="D3" s="154"/>
      <c r="E3" s="154"/>
      <c r="F3" s="154"/>
      <c r="G3" s="154"/>
    </row>
    <row r="4" spans="1:7" s="1" customFormat="1" ht="42.75" customHeight="1" thickBot="1">
      <c r="A4" s="2" t="s">
        <v>0</v>
      </c>
      <c r="B4" s="4"/>
      <c r="C4" s="4" t="s">
        <v>1</v>
      </c>
      <c r="D4" s="9" t="s">
        <v>2</v>
      </c>
      <c r="E4" s="10" t="s">
        <v>6</v>
      </c>
      <c r="F4" s="11" t="s">
        <v>7</v>
      </c>
      <c r="G4" s="11" t="s">
        <v>8</v>
      </c>
    </row>
    <row r="5" spans="1:7" ht="17.25" thickBot="1">
      <c r="A5" s="155" t="s">
        <v>31</v>
      </c>
      <c r="B5" s="157" t="s">
        <v>3</v>
      </c>
      <c r="C5" s="36">
        <v>1</v>
      </c>
      <c r="D5" s="7" t="s">
        <v>138</v>
      </c>
      <c r="E5" s="18">
        <v>35844</v>
      </c>
      <c r="F5" s="44" t="s">
        <v>24</v>
      </c>
      <c r="G5" s="45" t="s">
        <v>24</v>
      </c>
    </row>
    <row r="6" spans="1:7" ht="17.25" thickBot="1">
      <c r="A6" s="155"/>
      <c r="B6" s="158"/>
      <c r="C6" s="37">
        <f>C5+1</f>
        <v>2</v>
      </c>
      <c r="D6" s="5" t="s">
        <v>40</v>
      </c>
      <c r="E6" s="19">
        <v>35396</v>
      </c>
      <c r="F6" s="44" t="s">
        <v>24</v>
      </c>
      <c r="G6" s="45" t="s">
        <v>24</v>
      </c>
    </row>
    <row r="7" spans="1:7" ht="17.25" thickBot="1">
      <c r="A7" s="155"/>
      <c r="B7" s="158"/>
      <c r="C7" s="37">
        <v>3</v>
      </c>
      <c r="D7" s="5" t="s">
        <v>41</v>
      </c>
      <c r="E7" s="19">
        <v>35369</v>
      </c>
      <c r="F7" s="44" t="s">
        <v>24</v>
      </c>
      <c r="G7" s="45" t="s">
        <v>24</v>
      </c>
    </row>
    <row r="8" spans="1:7" ht="17.25" thickBot="1">
      <c r="A8" s="155"/>
      <c r="B8" s="159"/>
      <c r="C8" s="66"/>
      <c r="D8" s="67"/>
      <c r="E8" s="76"/>
      <c r="F8" s="69"/>
      <c r="G8" s="77"/>
    </row>
    <row r="9" spans="1:7" ht="17.25" thickBot="1">
      <c r="A9" s="155"/>
      <c r="B9" s="160" t="s">
        <v>4</v>
      </c>
      <c r="C9" s="39">
        <v>1</v>
      </c>
      <c r="D9" s="12" t="s">
        <v>42</v>
      </c>
      <c r="E9" s="15">
        <v>36144</v>
      </c>
      <c r="F9" s="43" t="s">
        <v>25</v>
      </c>
      <c r="G9" s="43" t="s">
        <v>25</v>
      </c>
    </row>
    <row r="10" spans="1:7" ht="17.25" thickBot="1">
      <c r="A10" s="155"/>
      <c r="B10" s="161"/>
      <c r="C10" s="40">
        <v>2</v>
      </c>
      <c r="D10" s="13" t="s">
        <v>43</v>
      </c>
      <c r="E10" s="16">
        <v>36612</v>
      </c>
      <c r="F10" s="43" t="s">
        <v>25</v>
      </c>
      <c r="G10" s="43" t="s">
        <v>25</v>
      </c>
    </row>
    <row r="11" spans="1:7" ht="17.25" thickBot="1">
      <c r="A11" s="155"/>
      <c r="B11" s="161"/>
      <c r="C11" s="40">
        <v>3</v>
      </c>
      <c r="D11" s="13" t="s">
        <v>44</v>
      </c>
      <c r="E11" s="16">
        <v>35941</v>
      </c>
      <c r="F11" s="43" t="s">
        <v>25</v>
      </c>
      <c r="G11" s="43" t="s">
        <v>25</v>
      </c>
    </row>
    <row r="12" spans="1:7" ht="17.25" thickBot="1">
      <c r="A12" s="156"/>
      <c r="B12" s="172"/>
      <c r="C12" s="78"/>
      <c r="D12" s="79"/>
      <c r="E12" s="80"/>
      <c r="F12" s="81"/>
      <c r="G12" s="81"/>
    </row>
    <row r="13" spans="1:7" ht="17.25" customHeight="1">
      <c r="A13" s="169" t="s">
        <v>33</v>
      </c>
      <c r="B13" s="171" t="s">
        <v>3</v>
      </c>
      <c r="C13" s="59">
        <v>5</v>
      </c>
      <c r="D13" s="63" t="s">
        <v>9</v>
      </c>
      <c r="E13" s="60">
        <v>35839</v>
      </c>
      <c r="F13" s="61" t="s">
        <v>25</v>
      </c>
      <c r="G13" s="64" t="s">
        <v>25</v>
      </c>
    </row>
    <row r="14" spans="1:7" ht="16.5">
      <c r="A14" s="170"/>
      <c r="B14" s="149"/>
      <c r="C14" s="37">
        <v>6</v>
      </c>
      <c r="D14" s="3" t="s">
        <v>26</v>
      </c>
      <c r="E14" s="19">
        <v>35121</v>
      </c>
      <c r="F14" s="62" t="s">
        <v>25</v>
      </c>
      <c r="G14" s="65" t="s">
        <v>25</v>
      </c>
    </row>
    <row r="15" spans="1:7" ht="16.5">
      <c r="A15" s="170"/>
      <c r="B15" s="149"/>
      <c r="C15" s="37">
        <v>7</v>
      </c>
      <c r="D15" s="3" t="s">
        <v>27</v>
      </c>
      <c r="E15" s="19">
        <v>35179</v>
      </c>
      <c r="F15" s="62" t="s">
        <v>25</v>
      </c>
      <c r="G15" s="65" t="s">
        <v>25</v>
      </c>
    </row>
    <row r="16" spans="1:7" ht="16.5">
      <c r="A16" s="170"/>
      <c r="B16" s="149"/>
      <c r="C16" s="37">
        <v>8</v>
      </c>
      <c r="D16" s="3" t="s">
        <v>34</v>
      </c>
      <c r="E16" s="19">
        <v>35553</v>
      </c>
      <c r="F16" s="62" t="s">
        <v>25</v>
      </c>
      <c r="G16" s="65" t="s">
        <v>25</v>
      </c>
    </row>
    <row r="17" spans="1:7" ht="17.25" thickBot="1">
      <c r="A17" s="170"/>
      <c r="B17" s="150"/>
      <c r="C17" s="70">
        <v>9</v>
      </c>
      <c r="D17" s="71" t="s">
        <v>35</v>
      </c>
      <c r="E17" s="72">
        <v>1996</v>
      </c>
      <c r="F17" s="73" t="s">
        <v>24</v>
      </c>
      <c r="G17" s="74" t="s">
        <v>24</v>
      </c>
    </row>
    <row r="18" spans="1:7" ht="17.25" thickBot="1">
      <c r="A18" s="169" t="s">
        <v>36</v>
      </c>
      <c r="B18" s="160" t="s">
        <v>4</v>
      </c>
      <c r="C18" s="39">
        <v>5</v>
      </c>
      <c r="D18" s="12" t="s">
        <v>37</v>
      </c>
      <c r="E18" s="15">
        <v>36404</v>
      </c>
      <c r="F18" s="43" t="s">
        <v>25</v>
      </c>
      <c r="G18" s="42" t="s">
        <v>25</v>
      </c>
    </row>
    <row r="19" spans="1:7" ht="17.25" thickBot="1">
      <c r="A19" s="170"/>
      <c r="B19" s="161"/>
      <c r="C19" s="40">
        <v>6</v>
      </c>
      <c r="D19" s="13" t="s">
        <v>38</v>
      </c>
      <c r="E19" s="16">
        <v>37698</v>
      </c>
      <c r="F19" s="43" t="s">
        <v>25</v>
      </c>
      <c r="G19" s="42" t="s">
        <v>25</v>
      </c>
    </row>
    <row r="20" spans="1:7" ht="17.25" thickBot="1">
      <c r="A20" s="170"/>
      <c r="B20" s="161"/>
      <c r="C20" s="40">
        <v>7</v>
      </c>
      <c r="D20" s="13" t="s">
        <v>39</v>
      </c>
      <c r="E20" s="16">
        <v>37792</v>
      </c>
      <c r="F20" s="43" t="s">
        <v>25</v>
      </c>
      <c r="G20" s="42" t="s">
        <v>25</v>
      </c>
    </row>
    <row r="21" spans="1:7" ht="17.25" thickBot="1">
      <c r="A21" s="170"/>
      <c r="B21" s="172"/>
      <c r="C21" s="78"/>
      <c r="D21" s="79" t="s">
        <v>28</v>
      </c>
      <c r="E21" s="80"/>
      <c r="F21" s="81"/>
      <c r="G21" s="75"/>
    </row>
    <row r="22" spans="1:7" ht="17.25" thickBot="1">
      <c r="A22" s="163" t="s">
        <v>45</v>
      </c>
      <c r="B22" s="163" t="s">
        <v>3</v>
      </c>
      <c r="C22" s="37">
        <v>10</v>
      </c>
      <c r="D22" s="3" t="s">
        <v>46</v>
      </c>
      <c r="E22" s="19">
        <v>35915</v>
      </c>
      <c r="F22" s="62" t="s">
        <v>25</v>
      </c>
      <c r="G22" s="43" t="s">
        <v>25</v>
      </c>
    </row>
    <row r="23" spans="1:7" ht="17.25" thickBot="1">
      <c r="A23" s="163"/>
      <c r="B23" s="163"/>
      <c r="C23" s="37">
        <v>11</v>
      </c>
      <c r="D23" s="3" t="s">
        <v>47</v>
      </c>
      <c r="E23" s="19">
        <v>35780</v>
      </c>
      <c r="F23" s="62" t="s">
        <v>25</v>
      </c>
      <c r="G23" s="43" t="s">
        <v>25</v>
      </c>
    </row>
    <row r="24" spans="1:7" ht="17.25" thickBot="1">
      <c r="A24" s="163"/>
      <c r="B24" s="163"/>
      <c r="C24" s="37">
        <v>12</v>
      </c>
      <c r="D24" s="3" t="s">
        <v>48</v>
      </c>
      <c r="E24" s="19">
        <v>35619</v>
      </c>
      <c r="F24" s="62" t="s">
        <v>25</v>
      </c>
      <c r="G24" s="43" t="s">
        <v>25</v>
      </c>
    </row>
    <row r="25" spans="1:7" ht="17.25" thickBot="1">
      <c r="A25" s="163"/>
      <c r="B25" s="163"/>
      <c r="C25" s="37">
        <v>13</v>
      </c>
      <c r="D25" s="3" t="s">
        <v>49</v>
      </c>
      <c r="E25" s="19">
        <v>34922</v>
      </c>
      <c r="F25" s="62"/>
      <c r="G25" s="43"/>
    </row>
    <row r="26" spans="1:7" ht="17.25" thickBot="1">
      <c r="A26" s="163"/>
      <c r="B26" s="165"/>
      <c r="C26" s="95">
        <v>14</v>
      </c>
      <c r="D26" s="96" t="s">
        <v>50</v>
      </c>
      <c r="E26" s="97">
        <v>35440</v>
      </c>
      <c r="F26" s="98" t="s">
        <v>25</v>
      </c>
      <c r="G26" s="99" t="s">
        <v>25</v>
      </c>
    </row>
    <row r="27" spans="1:7" ht="17.25" thickBot="1">
      <c r="A27" s="164"/>
      <c r="B27" s="166" t="s">
        <v>4</v>
      </c>
      <c r="C27" s="91"/>
      <c r="D27" s="92"/>
      <c r="E27" s="93"/>
      <c r="F27" s="69"/>
      <c r="G27" s="77"/>
    </row>
    <row r="28" spans="1:7" ht="17.25" thickBot="1">
      <c r="A28" s="164"/>
      <c r="B28" s="167"/>
      <c r="C28" s="86"/>
      <c r="D28" s="87"/>
      <c r="E28" s="88"/>
      <c r="F28" s="89"/>
      <c r="G28" s="77"/>
    </row>
    <row r="29" spans="1:7" ht="17.25" thickBot="1">
      <c r="A29" s="164"/>
      <c r="B29" s="167"/>
      <c r="C29" s="86"/>
      <c r="D29" s="87"/>
      <c r="E29" s="88"/>
      <c r="F29" s="89"/>
      <c r="G29" s="77"/>
    </row>
    <row r="30" spans="1:7" ht="17.25" thickBot="1">
      <c r="A30" s="164"/>
      <c r="B30" s="168"/>
      <c r="C30" s="66"/>
      <c r="D30" s="76"/>
      <c r="E30" s="68"/>
      <c r="F30" s="94"/>
      <c r="G30" s="75"/>
    </row>
    <row r="31" spans="1:7" ht="17.25" thickBot="1">
      <c r="A31" s="155" t="s">
        <v>51</v>
      </c>
      <c r="B31" s="151" t="s">
        <v>3</v>
      </c>
      <c r="C31" s="82">
        <v>15</v>
      </c>
      <c r="D31" s="83" t="s">
        <v>52</v>
      </c>
      <c r="E31" s="84"/>
      <c r="F31" s="85" t="s">
        <v>25</v>
      </c>
      <c r="G31" s="90" t="s">
        <v>25</v>
      </c>
    </row>
    <row r="32" spans="1:7" ht="17.25" thickBot="1">
      <c r="A32" s="155"/>
      <c r="B32" s="158"/>
      <c r="C32" s="37">
        <v>16</v>
      </c>
      <c r="D32" s="5" t="s">
        <v>53</v>
      </c>
      <c r="E32" s="19"/>
      <c r="F32" s="44" t="s">
        <v>25</v>
      </c>
      <c r="G32" s="45" t="s">
        <v>25</v>
      </c>
    </row>
    <row r="33" spans="1:7" ht="17.25" thickBot="1">
      <c r="A33" s="155"/>
      <c r="B33" s="158"/>
      <c r="C33" s="37">
        <v>17</v>
      </c>
      <c r="D33" s="5" t="s">
        <v>54</v>
      </c>
      <c r="E33" s="19"/>
      <c r="F33" s="44" t="s">
        <v>25</v>
      </c>
      <c r="G33" s="45" t="s">
        <v>25</v>
      </c>
    </row>
    <row r="34" spans="1:7" ht="17.25" thickBot="1">
      <c r="A34" s="155"/>
      <c r="B34" s="159"/>
      <c r="C34" s="38">
        <v>18</v>
      </c>
      <c r="D34" s="6" t="s">
        <v>55</v>
      </c>
      <c r="E34" s="20"/>
      <c r="F34" s="44" t="s">
        <v>25</v>
      </c>
      <c r="G34" s="45" t="s">
        <v>25</v>
      </c>
    </row>
    <row r="35" spans="1:7" ht="17.25" thickBot="1">
      <c r="A35" s="155"/>
      <c r="B35" s="160" t="s">
        <v>4</v>
      </c>
      <c r="C35" s="39">
        <v>9</v>
      </c>
      <c r="D35" s="12" t="s">
        <v>56</v>
      </c>
      <c r="E35" s="15"/>
      <c r="F35" s="43" t="s">
        <v>24</v>
      </c>
      <c r="G35" s="42" t="s">
        <v>25</v>
      </c>
    </row>
    <row r="36" spans="1:7" ht="17.25" thickBot="1">
      <c r="A36" s="155"/>
      <c r="B36" s="161"/>
      <c r="C36" s="40">
        <v>10</v>
      </c>
      <c r="D36" s="13" t="s">
        <v>57</v>
      </c>
      <c r="E36" s="16"/>
      <c r="F36" s="43" t="s">
        <v>24</v>
      </c>
      <c r="G36" s="42" t="s">
        <v>25</v>
      </c>
    </row>
    <row r="37" spans="1:7" ht="17.25" thickBot="1">
      <c r="A37" s="155"/>
      <c r="B37" s="161"/>
      <c r="C37" s="40">
        <v>11</v>
      </c>
      <c r="D37" s="13" t="s">
        <v>58</v>
      </c>
      <c r="E37" s="16"/>
      <c r="F37" s="43" t="s">
        <v>24</v>
      </c>
      <c r="G37" s="42" t="s">
        <v>25</v>
      </c>
    </row>
    <row r="38" spans="1:7" ht="17.25" thickBot="1">
      <c r="A38" s="156"/>
      <c r="B38" s="162"/>
      <c r="C38" s="41">
        <v>12</v>
      </c>
      <c r="D38" s="14" t="s">
        <v>59</v>
      </c>
      <c r="E38" s="17"/>
      <c r="F38" s="43" t="s">
        <v>24</v>
      </c>
      <c r="G38" s="42" t="s">
        <v>25</v>
      </c>
    </row>
  </sheetData>
  <sheetProtection/>
  <mergeCells count="16">
    <mergeCell ref="A13:A17"/>
    <mergeCell ref="A18:A21"/>
    <mergeCell ref="B13:B17"/>
    <mergeCell ref="B31:B34"/>
    <mergeCell ref="B18:B21"/>
    <mergeCell ref="A31:A38"/>
    <mergeCell ref="B35:B38"/>
    <mergeCell ref="A22:A30"/>
    <mergeCell ref="B22:B26"/>
    <mergeCell ref="B27:B30"/>
    <mergeCell ref="A1:G1"/>
    <mergeCell ref="A2:G2"/>
    <mergeCell ref="A3:G3"/>
    <mergeCell ref="A5:A12"/>
    <mergeCell ref="B5:B8"/>
    <mergeCell ref="B9:B12"/>
  </mergeCells>
  <printOptions/>
  <pageMargins left="0.24" right="0.25" top="0.3" bottom="0.3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4" sqref="A4:A7"/>
    </sheetView>
  </sheetViews>
  <sheetFormatPr defaultColWidth="9.140625" defaultRowHeight="15"/>
  <cols>
    <col min="1" max="1" width="17.421875" style="0" customWidth="1"/>
    <col min="2" max="2" width="10.57421875" style="0" customWidth="1"/>
    <col min="3" max="3" width="10.7109375" style="0" customWidth="1"/>
    <col min="4" max="4" width="21.140625" style="0" customWidth="1"/>
    <col min="5" max="5" width="10.7109375" style="0" customWidth="1"/>
    <col min="6" max="7" width="11.421875" style="0" customWidth="1"/>
    <col min="9" max="9" width="9.421875" style="0" customWidth="1"/>
    <col min="10" max="10" width="10.57421875" style="129" customWidth="1"/>
    <col min="11" max="11" width="10.8515625" style="0" customWidth="1"/>
  </cols>
  <sheetData>
    <row r="1" spans="1:11" ht="25.5" customHeight="1">
      <c r="A1" s="173" t="s">
        <v>16</v>
      </c>
      <c r="B1" s="173"/>
      <c r="C1" s="173"/>
      <c r="D1" s="173"/>
      <c r="E1" s="173"/>
      <c r="F1" s="173"/>
      <c r="G1" s="173"/>
      <c r="H1" s="173"/>
      <c r="I1" s="173"/>
      <c r="J1" s="173"/>
      <c r="K1" s="47"/>
    </row>
    <row r="2" spans="1:11" ht="39" customHeight="1">
      <c r="A2" s="175" t="str">
        <f>'Регистрационный лист '!A2:G2</f>
        <v>Городские лично-командные соревнования по мотоспорту (фигурное вождение мотоцикла) среди обучающихся ГБОУ ДОД СПБ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s="1" customFormat="1" ht="42.75" customHeight="1">
      <c r="A3" s="48" t="s">
        <v>0</v>
      </c>
      <c r="B3" s="49" t="s">
        <v>13</v>
      </c>
      <c r="C3" s="48" t="s">
        <v>1</v>
      </c>
      <c r="D3" s="50" t="s">
        <v>2</v>
      </c>
      <c r="E3" s="50" t="s">
        <v>62</v>
      </c>
      <c r="F3" s="50" t="s">
        <v>63</v>
      </c>
      <c r="G3" s="50" t="s">
        <v>64</v>
      </c>
      <c r="H3" s="51" t="s">
        <v>11</v>
      </c>
      <c r="I3" s="52" t="s">
        <v>12</v>
      </c>
      <c r="J3" s="126" t="s">
        <v>14</v>
      </c>
      <c r="K3" s="52" t="s">
        <v>15</v>
      </c>
    </row>
    <row r="4" spans="1:11" ht="15.75">
      <c r="A4" s="209" t="s">
        <v>140</v>
      </c>
      <c r="B4" s="174" t="s">
        <v>4</v>
      </c>
      <c r="C4" s="57">
        <f>'Регистрационный лист '!C5</f>
        <v>1</v>
      </c>
      <c r="D4" s="26" t="str">
        <f>'Регистрационный лист '!D9</f>
        <v>Щеглова Полина</v>
      </c>
      <c r="E4" s="108" t="s">
        <v>65</v>
      </c>
      <c r="F4" s="108" t="s">
        <v>66</v>
      </c>
      <c r="G4" s="108" t="s">
        <v>72</v>
      </c>
      <c r="H4" s="113" t="s">
        <v>82</v>
      </c>
      <c r="I4" s="108" t="s">
        <v>115</v>
      </c>
      <c r="J4" s="176">
        <f>I4+I5+I6</f>
        <v>209</v>
      </c>
      <c r="K4" s="178" t="s">
        <v>82</v>
      </c>
    </row>
    <row r="5" spans="1:11" ht="15.75">
      <c r="A5" s="209"/>
      <c r="B5" s="174"/>
      <c r="C5" s="57">
        <f>'Регистрационный лист '!C6</f>
        <v>2</v>
      </c>
      <c r="D5" s="26" t="str">
        <f>'Регистрационный лист '!D10</f>
        <v>Лухтенков Александр</v>
      </c>
      <c r="E5" s="108" t="s">
        <v>67</v>
      </c>
      <c r="F5" s="108" t="s">
        <v>69</v>
      </c>
      <c r="G5" s="108" t="s">
        <v>73</v>
      </c>
      <c r="H5" s="113" t="s">
        <v>83</v>
      </c>
      <c r="I5" s="108" t="s">
        <v>116</v>
      </c>
      <c r="J5" s="177"/>
      <c r="K5" s="178"/>
    </row>
    <row r="6" spans="1:11" ht="15">
      <c r="A6" s="209"/>
      <c r="B6" s="174"/>
      <c r="C6" s="57">
        <f>'Регистрационный лист '!C7</f>
        <v>3</v>
      </c>
      <c r="D6" s="26" t="str">
        <f>'Регистрационный лист '!D11</f>
        <v>Ширяевская Любовь</v>
      </c>
      <c r="E6" s="108" t="s">
        <v>70</v>
      </c>
      <c r="F6" s="108" t="s">
        <v>71</v>
      </c>
      <c r="G6" s="108" t="s">
        <v>74</v>
      </c>
      <c r="H6" s="114" t="s">
        <v>85</v>
      </c>
      <c r="I6" s="108" t="s">
        <v>117</v>
      </c>
      <c r="J6" s="177"/>
      <c r="K6" s="178"/>
    </row>
    <row r="7" spans="1:11" ht="15">
      <c r="A7" s="209"/>
      <c r="B7" s="174"/>
      <c r="C7" s="100"/>
      <c r="D7" s="101"/>
      <c r="E7" s="109"/>
      <c r="F7" s="109"/>
      <c r="G7" s="109"/>
      <c r="H7" s="115"/>
      <c r="I7" s="109"/>
      <c r="J7" s="177"/>
      <c r="K7" s="178"/>
    </row>
    <row r="8" spans="1:11" ht="15.75">
      <c r="A8" s="174" t="str">
        <f>'Регистрационный лист '!A18</f>
        <v>ЦДЮТТ "МОТОР"</v>
      </c>
      <c r="B8" s="174" t="s">
        <v>4</v>
      </c>
      <c r="C8" s="57">
        <f>'Регистрационный лист '!C18</f>
        <v>5</v>
      </c>
      <c r="D8" s="26" t="str">
        <f>'Регистрационный лист '!D18</f>
        <v>Строков Давид</v>
      </c>
      <c r="E8" s="108" t="s">
        <v>65</v>
      </c>
      <c r="F8" s="108" t="s">
        <v>78</v>
      </c>
      <c r="G8" s="108" t="s">
        <v>79</v>
      </c>
      <c r="H8" s="113" t="s">
        <v>68</v>
      </c>
      <c r="I8" s="108" t="s">
        <v>118</v>
      </c>
      <c r="J8" s="176">
        <f>I8+I9+I10</f>
        <v>169</v>
      </c>
      <c r="K8" s="179" t="s">
        <v>68</v>
      </c>
    </row>
    <row r="9" spans="1:11" ht="15">
      <c r="A9" s="174"/>
      <c r="B9" s="174"/>
      <c r="C9" s="57">
        <f>'Регистрационный лист '!C19</f>
        <v>6</v>
      </c>
      <c r="D9" s="26" t="str">
        <f>'Регистрационный лист '!D19</f>
        <v>Кику Иван</v>
      </c>
      <c r="E9" s="108" t="s">
        <v>77</v>
      </c>
      <c r="F9" s="108" t="s">
        <v>71</v>
      </c>
      <c r="G9" s="108" t="s">
        <v>80</v>
      </c>
      <c r="H9" s="114" t="s">
        <v>84</v>
      </c>
      <c r="I9" s="108" t="s">
        <v>119</v>
      </c>
      <c r="J9" s="177"/>
      <c r="K9" s="179"/>
    </row>
    <row r="10" spans="1:11" ht="15">
      <c r="A10" s="174"/>
      <c r="B10" s="174"/>
      <c r="C10" s="57">
        <f>'Регистрационный лист '!C20</f>
        <v>7</v>
      </c>
      <c r="D10" s="26" t="str">
        <f>'Регистрационный лист '!D20</f>
        <v>Боровский Марк</v>
      </c>
      <c r="E10" s="108" t="s">
        <v>75</v>
      </c>
      <c r="F10" s="108" t="s">
        <v>76</v>
      </c>
      <c r="G10" s="108" t="s">
        <v>81</v>
      </c>
      <c r="H10" s="114" t="s">
        <v>86</v>
      </c>
      <c r="I10" s="108" t="s">
        <v>120</v>
      </c>
      <c r="J10" s="177"/>
      <c r="K10" s="179"/>
    </row>
    <row r="11" spans="1:11" ht="23.25">
      <c r="A11" s="174"/>
      <c r="B11" s="174"/>
      <c r="C11" s="100"/>
      <c r="D11" s="101"/>
      <c r="E11" s="109"/>
      <c r="F11" s="109"/>
      <c r="G11" s="109"/>
      <c r="H11" s="112"/>
      <c r="I11" s="109"/>
      <c r="J11" s="177"/>
      <c r="K11" s="179"/>
    </row>
    <row r="12" spans="1:11" ht="14.25">
      <c r="A12" s="53"/>
      <c r="B12" s="53"/>
      <c r="C12" s="53"/>
      <c r="D12" s="53"/>
      <c r="E12" s="53"/>
      <c r="F12" s="53"/>
      <c r="G12" s="53"/>
      <c r="H12" s="53"/>
      <c r="I12" s="53"/>
      <c r="J12" s="127"/>
      <c r="K12" s="53"/>
    </row>
    <row r="13" spans="1:11" ht="14.25">
      <c r="A13" s="53"/>
      <c r="B13" s="53"/>
      <c r="C13" s="53"/>
      <c r="D13" s="53"/>
      <c r="E13" s="53"/>
      <c r="F13" s="53"/>
      <c r="G13" s="53"/>
      <c r="H13" s="53"/>
      <c r="I13" s="53"/>
      <c r="J13" s="127"/>
      <c r="K13" s="53"/>
    </row>
    <row r="14" spans="1:11" ht="15" thickBot="1">
      <c r="A14" s="53" t="s">
        <v>17</v>
      </c>
      <c r="B14" s="54"/>
      <c r="C14" s="54"/>
      <c r="D14" s="53"/>
      <c r="E14" s="53"/>
      <c r="F14" s="53"/>
      <c r="G14" s="53"/>
      <c r="H14" s="53" t="s">
        <v>18</v>
      </c>
      <c r="I14" s="53"/>
      <c r="J14" s="128"/>
      <c r="K14" s="54"/>
    </row>
    <row r="15" spans="1:11" ht="14.25">
      <c r="A15" s="53"/>
      <c r="B15" s="53"/>
      <c r="C15" s="53"/>
      <c r="D15" s="53"/>
      <c r="E15" s="53"/>
      <c r="F15" s="53"/>
      <c r="G15" s="53"/>
      <c r="H15" s="53"/>
      <c r="I15" s="53"/>
      <c r="J15" s="127"/>
      <c r="K15" s="53"/>
    </row>
  </sheetData>
  <sheetProtection/>
  <mergeCells count="10">
    <mergeCell ref="K8:K11"/>
    <mergeCell ref="A1:J1"/>
    <mergeCell ref="A4:A7"/>
    <mergeCell ref="B4:B7"/>
    <mergeCell ref="A8:A11"/>
    <mergeCell ref="B8:B11"/>
    <mergeCell ref="A2:K2"/>
    <mergeCell ref="J4:J7"/>
    <mergeCell ref="K4:K7"/>
    <mergeCell ref="J8:J11"/>
  </mergeCells>
  <printOptions/>
  <pageMargins left="0.28" right="0.2" top="0.35" bottom="0.18" header="0.17" footer="0.16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66">
      <selection activeCell="A3" sqref="A3:J3"/>
    </sheetView>
  </sheetViews>
  <sheetFormatPr defaultColWidth="9.140625" defaultRowHeight="15"/>
  <cols>
    <col min="1" max="1" width="17.421875" style="0" customWidth="1"/>
    <col min="2" max="2" width="10.57421875" style="0" customWidth="1"/>
    <col min="3" max="3" width="10.7109375" style="0" customWidth="1"/>
    <col min="4" max="4" width="21.140625" style="0" customWidth="1"/>
    <col min="5" max="5" width="10.28125" style="0" customWidth="1"/>
    <col min="6" max="7" width="9.421875" style="0" customWidth="1"/>
    <col min="9" max="9" width="9.421875" style="0" customWidth="1"/>
    <col min="10" max="10" width="10.57421875" style="129" customWidth="1"/>
    <col min="11" max="11" width="10.8515625" style="0" customWidth="1"/>
  </cols>
  <sheetData>
    <row r="1" spans="1:11" ht="25.5" customHeight="1">
      <c r="A1" s="152" t="s">
        <v>30</v>
      </c>
      <c r="B1" s="152"/>
      <c r="C1" s="152"/>
      <c r="D1" s="152"/>
      <c r="E1" s="152"/>
      <c r="F1" s="152"/>
      <c r="G1" s="152"/>
      <c r="H1" s="152"/>
      <c r="I1" s="152"/>
      <c r="J1" s="152"/>
      <c r="K1" s="21"/>
    </row>
    <row r="2" spans="1:11" ht="32.25" customHeight="1">
      <c r="A2" s="153" t="str">
        <f>'личный протокл младшие'!A2:K2</f>
        <v>Городские лично-командные соревнования по мотоспорту (фигурное вождение мотоцикла) среди обучающихся ГБОУ ДОД СПБ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s="1" customFormat="1" ht="42.75" customHeight="1" thickBot="1">
      <c r="A3" s="4" t="s">
        <v>0</v>
      </c>
      <c r="B3" s="22" t="s">
        <v>13</v>
      </c>
      <c r="C3" s="4" t="s">
        <v>1</v>
      </c>
      <c r="D3" s="9" t="s">
        <v>2</v>
      </c>
      <c r="E3" s="50" t="s">
        <v>62</v>
      </c>
      <c r="F3" s="50" t="s">
        <v>63</v>
      </c>
      <c r="G3" s="50" t="s">
        <v>64</v>
      </c>
      <c r="H3" s="10" t="s">
        <v>11</v>
      </c>
      <c r="I3" s="11" t="s">
        <v>12</v>
      </c>
      <c r="J3" s="140" t="s">
        <v>14</v>
      </c>
      <c r="K3" s="11" t="s">
        <v>15</v>
      </c>
    </row>
    <row r="4" spans="1:11" ht="27" thickBot="1">
      <c r="A4" s="157" t="e">
        <f>'Регистрационный лист '!A5:A12</f>
        <v>#VALUE!</v>
      </c>
      <c r="B4" s="181" t="s">
        <v>3</v>
      </c>
      <c r="C4" s="56">
        <f>'Регистрационный лист '!C5</f>
        <v>1</v>
      </c>
      <c r="D4" s="25" t="str">
        <f>'Регистрационный лист '!D5</f>
        <v>Маслов Никита</v>
      </c>
      <c r="E4" s="116" t="s">
        <v>89</v>
      </c>
      <c r="F4" s="116" t="s">
        <v>90</v>
      </c>
      <c r="G4" s="116" t="s">
        <v>91</v>
      </c>
      <c r="H4" s="130" t="s">
        <v>68</v>
      </c>
      <c r="I4" s="124" t="s">
        <v>126</v>
      </c>
      <c r="J4" s="183">
        <f>I4+I5+I6</f>
        <v>207</v>
      </c>
      <c r="K4" s="195" t="s">
        <v>68</v>
      </c>
    </row>
    <row r="5" spans="1:14" ht="16.5" thickBot="1">
      <c r="A5" s="158"/>
      <c r="B5" s="174"/>
      <c r="C5" s="57">
        <f>'Регистрационный лист '!C6</f>
        <v>2</v>
      </c>
      <c r="D5" s="25" t="str">
        <f>'Регистрационный лист '!D6</f>
        <v>Алишев Павел</v>
      </c>
      <c r="E5" s="117" t="s">
        <v>89</v>
      </c>
      <c r="F5" s="117" t="s">
        <v>93</v>
      </c>
      <c r="G5" s="117" t="s">
        <v>94</v>
      </c>
      <c r="H5" s="113" t="s">
        <v>86</v>
      </c>
      <c r="I5" s="110" t="s">
        <v>127</v>
      </c>
      <c r="J5" s="177"/>
      <c r="K5" s="196"/>
      <c r="N5" s="3"/>
    </row>
    <row r="6" spans="1:11" ht="23.25" customHeight="1">
      <c r="A6" s="158"/>
      <c r="B6" s="174"/>
      <c r="C6" s="57">
        <f>'Регистрационный лист '!C7</f>
        <v>3</v>
      </c>
      <c r="D6" s="25" t="str">
        <f>'Регистрационный лист '!D7</f>
        <v>Голубев Кирилл</v>
      </c>
      <c r="E6" s="117" t="s">
        <v>87</v>
      </c>
      <c r="F6" s="117" t="s">
        <v>88</v>
      </c>
      <c r="G6" s="117" t="s">
        <v>92</v>
      </c>
      <c r="H6" s="136" t="s">
        <v>83</v>
      </c>
      <c r="I6" s="110" t="s">
        <v>128</v>
      </c>
      <c r="J6" s="177"/>
      <c r="K6" s="196"/>
    </row>
    <row r="7" spans="1:11" ht="15.75" thickBot="1">
      <c r="A7" s="180"/>
      <c r="B7" s="182"/>
      <c r="C7" s="104"/>
      <c r="D7" s="105"/>
      <c r="E7" s="118"/>
      <c r="F7" s="118"/>
      <c r="G7" s="118"/>
      <c r="H7" s="131"/>
      <c r="I7" s="137"/>
      <c r="J7" s="184"/>
      <c r="K7" s="197"/>
    </row>
    <row r="8" spans="1:11" ht="15" customHeight="1">
      <c r="A8" s="171" t="str">
        <f>'Регистрационный лист '!A13</f>
        <v>ЦДЮТТ "Город Мастеров"</v>
      </c>
      <c r="B8" s="185" t="s">
        <v>3</v>
      </c>
      <c r="C8" s="61">
        <f>'Регистрационный лист '!C13</f>
        <v>5</v>
      </c>
      <c r="D8" s="63" t="str">
        <f>'Регистрационный лист '!D13</f>
        <v>Кобзева Дарья</v>
      </c>
      <c r="E8" s="119" t="s">
        <v>91</v>
      </c>
      <c r="F8" s="119" t="s">
        <v>113</v>
      </c>
      <c r="G8" s="119" t="s">
        <v>114</v>
      </c>
      <c r="H8" s="132"/>
      <c r="I8" s="138"/>
      <c r="J8" s="188">
        <f>I10+I11+I12</f>
        <v>209</v>
      </c>
      <c r="K8" s="191" t="s">
        <v>82</v>
      </c>
    </row>
    <row r="9" spans="1:11" ht="15" customHeight="1">
      <c r="A9" s="149"/>
      <c r="B9" s="186"/>
      <c r="C9" s="57">
        <f>'Регистрационный лист '!C14</f>
        <v>6</v>
      </c>
      <c r="D9" s="26" t="str">
        <f>'Регистрационный лист '!D14</f>
        <v>Иливахин Илья</v>
      </c>
      <c r="E9" s="108" t="s">
        <v>98</v>
      </c>
      <c r="F9" s="108" t="s">
        <v>96</v>
      </c>
      <c r="G9" s="108" t="s">
        <v>101</v>
      </c>
      <c r="H9" s="114" t="s">
        <v>122</v>
      </c>
      <c r="I9" s="110" t="s">
        <v>120</v>
      </c>
      <c r="J9" s="189"/>
      <c r="K9" s="192"/>
    </row>
    <row r="10" spans="1:11" ht="28.5" customHeight="1">
      <c r="A10" s="149"/>
      <c r="B10" s="186"/>
      <c r="C10" s="57">
        <f>'Регистрационный лист '!C15</f>
        <v>7</v>
      </c>
      <c r="D10" s="26" t="str">
        <f>'Регистрационный лист '!D15</f>
        <v>Хейнолайнен Виктор</v>
      </c>
      <c r="E10" s="108" t="s">
        <v>97</v>
      </c>
      <c r="F10" s="108" t="s">
        <v>78</v>
      </c>
      <c r="G10" s="108" t="s">
        <v>102</v>
      </c>
      <c r="H10" s="111" t="s">
        <v>82</v>
      </c>
      <c r="I10" s="110" t="s">
        <v>115</v>
      </c>
      <c r="J10" s="189"/>
      <c r="K10" s="192"/>
    </row>
    <row r="11" spans="1:11" ht="15" customHeight="1">
      <c r="A11" s="149"/>
      <c r="B11" s="186"/>
      <c r="C11" s="57">
        <f>'Регистрационный лист '!C16</f>
        <v>8</v>
      </c>
      <c r="D11" s="26" t="str">
        <f>'Регистрационный лист '!D16</f>
        <v>Панчук Сергей</v>
      </c>
      <c r="E11" s="108" t="s">
        <v>95</v>
      </c>
      <c r="F11" s="108" t="s">
        <v>96</v>
      </c>
      <c r="G11" s="108" t="s">
        <v>100</v>
      </c>
      <c r="H11" s="114" t="s">
        <v>85</v>
      </c>
      <c r="I11" s="110" t="s">
        <v>129</v>
      </c>
      <c r="J11" s="189"/>
      <c r="K11" s="192"/>
    </row>
    <row r="12" spans="1:11" ht="21.75" customHeight="1" thickBot="1">
      <c r="A12" s="150"/>
      <c r="B12" s="187"/>
      <c r="C12" s="58">
        <v>9</v>
      </c>
      <c r="D12" s="27" t="str">
        <f>'Регистрационный лист '!D17</f>
        <v>Куранов Вячеслав</v>
      </c>
      <c r="E12" s="120" t="s">
        <v>99</v>
      </c>
      <c r="F12" s="120" t="s">
        <v>69</v>
      </c>
      <c r="G12" s="120" t="s">
        <v>77</v>
      </c>
      <c r="H12" s="133" t="s">
        <v>84</v>
      </c>
      <c r="I12" s="125" t="s">
        <v>119</v>
      </c>
      <c r="J12" s="190"/>
      <c r="K12" s="193"/>
    </row>
    <row r="13" spans="1:11" ht="15">
      <c r="A13" s="157" t="str">
        <f>'Регистрационный лист '!A22</f>
        <v>ЦДЮТТ Кировского р-на</v>
      </c>
      <c r="B13" s="181" t="s">
        <v>3</v>
      </c>
      <c r="C13" s="56">
        <f>'Регистрационный лист '!C22</f>
        <v>10</v>
      </c>
      <c r="D13" s="25" t="str">
        <f>'Регистрационный лист '!D22</f>
        <v>Соколов Даниил</v>
      </c>
      <c r="E13" s="116" t="s">
        <v>79</v>
      </c>
      <c r="F13" s="116" t="s">
        <v>107</v>
      </c>
      <c r="G13" s="116" t="s">
        <v>108</v>
      </c>
      <c r="H13" s="134" t="s">
        <v>121</v>
      </c>
      <c r="I13" s="124" t="s">
        <v>130</v>
      </c>
      <c r="J13" s="183">
        <f>I13+I14+I15</f>
        <v>91</v>
      </c>
      <c r="K13" s="195" t="s">
        <v>83</v>
      </c>
    </row>
    <row r="14" spans="1:11" ht="15">
      <c r="A14" s="158"/>
      <c r="B14" s="174"/>
      <c r="C14" s="102">
        <f>'Регистрационный лист '!C23</f>
        <v>11</v>
      </c>
      <c r="D14" s="103" t="str">
        <f>'Регистрационный лист '!D23</f>
        <v>Морозов Владимир</v>
      </c>
      <c r="E14" s="117" t="s">
        <v>80</v>
      </c>
      <c r="F14" s="117" t="s">
        <v>107</v>
      </c>
      <c r="G14" s="117" t="s">
        <v>109</v>
      </c>
      <c r="H14" s="114" t="s">
        <v>124</v>
      </c>
      <c r="I14" s="110" t="s">
        <v>131</v>
      </c>
      <c r="J14" s="177"/>
      <c r="K14" s="196"/>
    </row>
    <row r="15" spans="1:11" ht="15">
      <c r="A15" s="158"/>
      <c r="B15" s="174"/>
      <c r="C15" s="102">
        <f>'Регистрационный лист '!C24</f>
        <v>12</v>
      </c>
      <c r="D15" s="103" t="str">
        <f>'Регистрационный лист '!D24</f>
        <v>Дедюхин Аркадий</v>
      </c>
      <c r="E15" s="117" t="s">
        <v>79</v>
      </c>
      <c r="F15" s="117" t="s">
        <v>106</v>
      </c>
      <c r="G15" s="117" t="s">
        <v>110</v>
      </c>
      <c r="H15" s="114" t="s">
        <v>123</v>
      </c>
      <c r="I15" s="110" t="s">
        <v>132</v>
      </c>
      <c r="J15" s="177"/>
      <c r="K15" s="196"/>
    </row>
    <row r="16" spans="1:11" ht="15">
      <c r="A16" s="180"/>
      <c r="B16" s="182"/>
      <c r="C16" s="102">
        <f>'Регистрационный лист '!C25</f>
        <v>13</v>
      </c>
      <c r="D16" s="103" t="str">
        <f>'Регистрационный лист '!D25</f>
        <v>Кречевец Василий</v>
      </c>
      <c r="E16" s="121" t="s">
        <v>67</v>
      </c>
      <c r="F16" s="121" t="s">
        <v>105</v>
      </c>
      <c r="G16" s="121" t="s">
        <v>111</v>
      </c>
      <c r="H16" s="135" t="s">
        <v>125</v>
      </c>
      <c r="I16" s="139" t="s">
        <v>133</v>
      </c>
      <c r="J16" s="184"/>
      <c r="K16" s="197"/>
    </row>
    <row r="17" spans="1:11" ht="15" thickBot="1">
      <c r="A17" s="159"/>
      <c r="B17" s="198"/>
      <c r="C17" s="106">
        <f>'Регистрационный лист '!C26</f>
        <v>14</v>
      </c>
      <c r="D17" s="107" t="str">
        <f>'Регистрационный лист '!D26</f>
        <v>Рудикова Екатерина</v>
      </c>
      <c r="E17" s="122" t="s">
        <v>103</v>
      </c>
      <c r="F17" s="122" t="s">
        <v>104</v>
      </c>
      <c r="G17" s="122" t="s">
        <v>112</v>
      </c>
      <c r="H17" s="123"/>
      <c r="I17" s="123"/>
      <c r="J17" s="199"/>
      <c r="K17" s="200"/>
    </row>
    <row r="19" spans="1:11" ht="15" thickBot="1">
      <c r="A19" t="s">
        <v>17</v>
      </c>
      <c r="B19" s="24"/>
      <c r="C19" s="24"/>
      <c r="H19" t="s">
        <v>18</v>
      </c>
      <c r="J19" s="141"/>
      <c r="K19" s="24"/>
    </row>
    <row r="21" spans="1:11" ht="15">
      <c r="A21" s="194" t="s">
        <v>134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</row>
    <row r="22" spans="1:11" ht="28.5">
      <c r="A22" s="2" t="s">
        <v>135</v>
      </c>
      <c r="B22" s="3" t="s">
        <v>136</v>
      </c>
      <c r="C22" s="2" t="s">
        <v>1</v>
      </c>
      <c r="D22" s="3" t="s">
        <v>137</v>
      </c>
      <c r="E22" s="142" t="s">
        <v>62</v>
      </c>
      <c r="F22" s="142" t="s">
        <v>63</v>
      </c>
      <c r="G22" s="142" t="s">
        <v>64</v>
      </c>
      <c r="H22" s="143" t="s">
        <v>11</v>
      </c>
      <c r="I22" s="144"/>
      <c r="J22" s="145"/>
      <c r="K22" s="144"/>
    </row>
    <row r="23" spans="1:11" ht="28.5">
      <c r="A23" s="2" t="str">
        <f>A8</f>
        <v>ЦДЮТТ "Город Мастеров"</v>
      </c>
      <c r="B23" s="3" t="str">
        <f>B8</f>
        <v>Старшие</v>
      </c>
      <c r="C23" s="46">
        <f>C8</f>
        <v>5</v>
      </c>
      <c r="D23" s="3" t="str">
        <f>D8</f>
        <v>Кобзева Дарья</v>
      </c>
      <c r="E23" s="108" t="s">
        <v>91</v>
      </c>
      <c r="F23" s="108" t="s">
        <v>113</v>
      </c>
      <c r="G23" s="108" t="s">
        <v>114</v>
      </c>
      <c r="H23" s="114" t="s">
        <v>68</v>
      </c>
      <c r="I23" s="147"/>
      <c r="J23" s="146"/>
      <c r="K23" s="35"/>
    </row>
    <row r="24" spans="1:11" ht="28.5">
      <c r="A24" s="2" t="str">
        <f>A13</f>
        <v>ЦДЮТТ Кировского р-на</v>
      </c>
      <c r="B24" s="3" t="str">
        <f>B13</f>
        <v>Старшие</v>
      </c>
      <c r="C24" s="46">
        <f>C17</f>
        <v>14</v>
      </c>
      <c r="D24" s="3" t="str">
        <f>D17</f>
        <v>Рудикова Екатерина</v>
      </c>
      <c r="E24" s="108" t="s">
        <v>103</v>
      </c>
      <c r="F24" s="108" t="s">
        <v>104</v>
      </c>
      <c r="G24" s="108" t="s">
        <v>112</v>
      </c>
      <c r="H24" s="110" t="s">
        <v>84</v>
      </c>
      <c r="I24" s="148"/>
      <c r="J24" s="146"/>
      <c r="K24" s="35"/>
    </row>
    <row r="25" spans="1:11" ht="29.25" customHeight="1">
      <c r="A25" s="2" t="s">
        <v>139</v>
      </c>
      <c r="B25" s="3" t="str">
        <f>'личный протокл младшие'!B4</f>
        <v>Младшие</v>
      </c>
      <c r="C25" s="46">
        <f>'личный протокл младшие'!C4</f>
        <v>1</v>
      </c>
      <c r="D25" s="3" t="str">
        <f>'личный протокл младшие'!D4</f>
        <v>Щеглова Полина</v>
      </c>
      <c r="E25" s="108" t="s">
        <v>65</v>
      </c>
      <c r="F25" s="108" t="s">
        <v>66</v>
      </c>
      <c r="G25" s="108" t="s">
        <v>72</v>
      </c>
      <c r="H25" s="46">
        <v>1</v>
      </c>
      <c r="I25" s="35"/>
      <c r="J25" s="146"/>
      <c r="K25" s="35"/>
    </row>
    <row r="26" spans="1:11" ht="28.5">
      <c r="A26" s="2" t="s">
        <v>139</v>
      </c>
      <c r="B26" s="3" t="s">
        <v>4</v>
      </c>
      <c r="C26" s="46">
        <f>'личный протокл младшие'!C6</f>
        <v>3</v>
      </c>
      <c r="D26" s="3" t="str">
        <f>'личный протокл младшие'!D6</f>
        <v>Ширяевская Любовь</v>
      </c>
      <c r="E26" s="108" t="s">
        <v>70</v>
      </c>
      <c r="F26" s="108" t="s">
        <v>71</v>
      </c>
      <c r="G26" s="108" t="s">
        <v>74</v>
      </c>
      <c r="H26" s="46">
        <v>3</v>
      </c>
      <c r="I26" s="35"/>
      <c r="J26" s="146"/>
      <c r="K26" s="35"/>
    </row>
  </sheetData>
  <sheetProtection/>
  <mergeCells count="15">
    <mergeCell ref="B8:B12"/>
    <mergeCell ref="J8:J12"/>
    <mergeCell ref="K8:K12"/>
    <mergeCell ref="A21:K21"/>
    <mergeCell ref="A13:A17"/>
    <mergeCell ref="B13:B17"/>
    <mergeCell ref="J13:J17"/>
    <mergeCell ref="K13:K17"/>
    <mergeCell ref="A8:A12"/>
    <mergeCell ref="A1:J1"/>
    <mergeCell ref="A2:K2"/>
    <mergeCell ref="A4:A7"/>
    <mergeCell ref="B4:B7"/>
    <mergeCell ref="J4:J7"/>
    <mergeCell ref="K4:K7"/>
  </mergeCells>
  <printOptions/>
  <pageMargins left="1.04" right="0.2362204724409449" top="0.23" bottom="0.41" header="0.2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30.140625" style="0" customWidth="1"/>
    <col min="2" max="2" width="11.57421875" style="0" customWidth="1"/>
    <col min="3" max="3" width="10.7109375" style="0" customWidth="1"/>
    <col min="4" max="4" width="11.57421875" style="0" customWidth="1"/>
    <col min="5" max="5" width="10.28125" style="0" customWidth="1"/>
    <col min="6" max="6" width="10.57421875" style="0" customWidth="1"/>
    <col min="7" max="7" width="10.8515625" style="0" customWidth="1"/>
  </cols>
  <sheetData>
    <row r="1" spans="1:7" ht="22.5" customHeight="1">
      <c r="A1" s="207" t="s">
        <v>23</v>
      </c>
      <c r="B1" s="207"/>
      <c r="C1" s="207"/>
      <c r="D1" s="207"/>
      <c r="E1" s="207"/>
      <c r="F1" s="207"/>
      <c r="G1" s="21"/>
    </row>
    <row r="2" spans="1:7" ht="21.75" customHeight="1">
      <c r="A2" s="153" t="s">
        <v>5</v>
      </c>
      <c r="B2" s="153"/>
      <c r="C2" s="153"/>
      <c r="D2" s="153"/>
      <c r="E2" s="153"/>
      <c r="F2" s="153"/>
      <c r="G2" s="153"/>
    </row>
    <row r="3" spans="1:7" ht="21.75" customHeight="1">
      <c r="A3" s="208" t="s">
        <v>10</v>
      </c>
      <c r="B3" s="208"/>
      <c r="C3" s="208"/>
      <c r="D3" s="208"/>
      <c r="E3" s="208"/>
      <c r="F3" s="208"/>
      <c r="G3" s="23" t="s">
        <v>29</v>
      </c>
    </row>
    <row r="4" spans="1:7" s="1" customFormat="1" ht="48.75" customHeight="1">
      <c r="A4" s="203" t="s">
        <v>0</v>
      </c>
      <c r="B4" s="201" t="s">
        <v>19</v>
      </c>
      <c r="C4" s="201"/>
      <c r="D4" s="202" t="s">
        <v>20</v>
      </c>
      <c r="E4" s="202"/>
      <c r="F4" s="205" t="s">
        <v>22</v>
      </c>
      <c r="G4" s="206"/>
    </row>
    <row r="5" spans="1:7" s="1" customFormat="1" ht="29.25" customHeight="1">
      <c r="A5" s="204"/>
      <c r="B5" s="30" t="s">
        <v>21</v>
      </c>
      <c r="C5" s="30" t="s">
        <v>15</v>
      </c>
      <c r="D5" s="32" t="s">
        <v>21</v>
      </c>
      <c r="E5" s="32" t="s">
        <v>15</v>
      </c>
      <c r="F5" s="32" t="s">
        <v>21</v>
      </c>
      <c r="G5" s="8" t="s">
        <v>15</v>
      </c>
    </row>
    <row r="6" spans="1:7" ht="42" customHeight="1">
      <c r="A6" s="28" t="str">
        <f>'Регистрационный лист '!A5</f>
        <v>ГБОУ ДОД СПбЦД(Ю)ТТ</v>
      </c>
      <c r="B6" s="31">
        <f>'личный протокл младшие'!J4</f>
        <v>209</v>
      </c>
      <c r="C6" s="33" t="str">
        <f>'личный протокл младшие'!K4</f>
        <v>1</v>
      </c>
      <c r="D6" s="29">
        <f>'личный протокол старшие'!J4</f>
        <v>207</v>
      </c>
      <c r="E6" s="34" t="str">
        <f>'личный протокол старшие'!K4</f>
        <v>2</v>
      </c>
      <c r="F6" s="34">
        <f aca="true" t="shared" si="0" ref="F6:F11">B6+D6</f>
        <v>416</v>
      </c>
      <c r="G6" s="55">
        <v>1</v>
      </c>
    </row>
    <row r="7" spans="1:7" ht="44.25" customHeight="1">
      <c r="A7" s="28" t="str">
        <f>'Регистрационный лист '!A13</f>
        <v>ЦДЮТТ "Город Мастеров"</v>
      </c>
      <c r="B7" s="31">
        <f>'личный протокл младшие'!J8</f>
        <v>169</v>
      </c>
      <c r="C7" s="33" t="str">
        <f>'личный протокл младшие'!K8</f>
        <v>2</v>
      </c>
      <c r="D7" s="29">
        <f>'личный протокол старшие'!J8</f>
        <v>209</v>
      </c>
      <c r="E7" s="29" t="str">
        <f>'личный протокол старшие'!K8</f>
        <v>1</v>
      </c>
      <c r="F7" s="34">
        <f t="shared" si="0"/>
        <v>378</v>
      </c>
      <c r="G7" s="55">
        <v>2</v>
      </c>
    </row>
    <row r="8" spans="1:7" ht="39.75" customHeight="1">
      <c r="A8" s="28" t="str">
        <f>'Регистрационный лист '!A22</f>
        <v>ЦДЮТТ Кировского р-на</v>
      </c>
      <c r="B8" s="31" t="e">
        <f>'личный протокл младшие'!#REF!</f>
        <v>#REF!</v>
      </c>
      <c r="C8" s="33" t="e">
        <f>'личный протокл младшие'!#REF!</f>
        <v>#REF!</v>
      </c>
      <c r="D8" s="29">
        <f>'личный протокол старшие'!J13</f>
        <v>91</v>
      </c>
      <c r="E8" s="29" t="str">
        <f>'личный протокол старшие'!K13</f>
        <v>3</v>
      </c>
      <c r="F8" s="34" t="e">
        <f t="shared" si="0"/>
        <v>#REF!</v>
      </c>
      <c r="G8" s="55">
        <v>3</v>
      </c>
    </row>
    <row r="9" spans="1:7" ht="44.25" customHeight="1">
      <c r="A9" s="28" t="str">
        <f>'Регистрационный лист '!A31</f>
        <v>ПМК "СТАРТ"</v>
      </c>
      <c r="B9" s="31" t="e">
        <f>'личный протокл младшие'!#REF!</f>
        <v>#REF!</v>
      </c>
      <c r="C9" s="33" t="e">
        <f>'личный протокл младшие'!#REF!</f>
        <v>#REF!</v>
      </c>
      <c r="D9" s="29" t="e">
        <f>'личный протокол старшие'!#REF!</f>
        <v>#REF!</v>
      </c>
      <c r="E9" s="29" t="e">
        <f>'личный протокол старшие'!#REF!</f>
        <v>#REF!</v>
      </c>
      <c r="F9" s="34" t="e">
        <f t="shared" si="0"/>
        <v>#REF!</v>
      </c>
      <c r="G9" s="34">
        <v>6</v>
      </c>
    </row>
    <row r="10" spans="1:7" ht="62.25" customHeight="1">
      <c r="A10" s="28" t="e">
        <f>'Регистрационный лист '!#REF!</f>
        <v>#REF!</v>
      </c>
      <c r="B10" s="31" t="e">
        <f>'личный протокл младшие'!#REF!</f>
        <v>#REF!</v>
      </c>
      <c r="C10" s="33" t="e">
        <f>'личный протокл младшие'!#REF!</f>
        <v>#REF!</v>
      </c>
      <c r="D10" s="29" t="e">
        <f>'личный протокол старшие'!#REF!</f>
        <v>#REF!</v>
      </c>
      <c r="E10" s="29" t="e">
        <f>'личный протокол старшие'!#REF!</f>
        <v>#REF!</v>
      </c>
      <c r="F10" s="34" t="e">
        <f t="shared" si="0"/>
        <v>#REF!</v>
      </c>
      <c r="G10" s="34">
        <v>5</v>
      </c>
    </row>
    <row r="11" spans="1:7" ht="62.25" customHeight="1">
      <c r="A11" s="28" t="e">
        <f>'Регистрационный лист '!#REF!</f>
        <v>#REF!</v>
      </c>
      <c r="B11" s="31" t="e">
        <f>'личный протокл младшие'!#REF!</f>
        <v>#REF!</v>
      </c>
      <c r="C11" s="33" t="e">
        <f>'личный протокл младшие'!#REF!</f>
        <v>#REF!</v>
      </c>
      <c r="D11" s="29" t="e">
        <f>'личный протокол старшие'!#REF!</f>
        <v>#REF!</v>
      </c>
      <c r="E11" s="29" t="e">
        <f>'личный протокол старшие'!#REF!</f>
        <v>#REF!</v>
      </c>
      <c r="F11" s="34" t="e">
        <f t="shared" si="0"/>
        <v>#REF!</v>
      </c>
      <c r="G11" s="34">
        <v>4</v>
      </c>
    </row>
    <row r="13" spans="1:8" ht="15" thickBot="1">
      <c r="A13" t="s">
        <v>17</v>
      </c>
      <c r="B13" s="24"/>
      <c r="C13" s="24"/>
      <c r="E13" t="s">
        <v>18</v>
      </c>
      <c r="F13" s="35"/>
      <c r="G13" s="24"/>
      <c r="H13" s="24"/>
    </row>
  </sheetData>
  <sheetProtection/>
  <mergeCells count="7">
    <mergeCell ref="A1:F1"/>
    <mergeCell ref="A2:G2"/>
    <mergeCell ref="A3:F3"/>
    <mergeCell ref="B4:C4"/>
    <mergeCell ref="D4:E4"/>
    <mergeCell ref="A4:A5"/>
    <mergeCell ref="F4:G4"/>
  </mergeCells>
  <printOptions/>
  <pageMargins left="1.04" right="0.2362204724409449" top="0.5511811023622047" bottom="0.7480314960629921" header="0.31496062992125984" footer="0.31496062992125984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C20" sqref="C20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2012-10-22T10:47:14Z</dcterms:modified>
  <cp:category/>
  <cp:version/>
  <cp:contentType/>
  <cp:contentStatus/>
</cp:coreProperties>
</file>